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matt_ross_education_ky_gov/Documents/Documents/Tornadoes/"/>
    </mc:Choice>
  </mc:AlternateContent>
  <xr:revisionPtr revIDLastSave="0" documentId="14_{77910DF7-35F9-4492-BF43-9B1C7CFA7972}" xr6:coauthVersionLast="47" xr6:coauthVersionMax="47" xr10:uidLastSave="{00000000-0000-0000-0000-000000000000}"/>
  <bookViews>
    <workbookView xWindow="-110" yWindow="-110" windowWidth="19420" windowHeight="1030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I11" i="1"/>
  <c r="I6" i="1"/>
  <c r="E6" i="1"/>
  <c r="O8" i="1"/>
  <c r="L8" i="1"/>
  <c r="L7" i="1"/>
  <c r="I8" i="1"/>
  <c r="I7" i="1"/>
  <c r="S10" i="1" l="1"/>
  <c r="Q2" i="1"/>
  <c r="X6" i="1" l="1"/>
  <c r="X3" i="1"/>
  <c r="S9" i="1"/>
  <c r="E9" i="1"/>
  <c r="S2" i="1" l="1"/>
  <c r="S12" i="1" s="1"/>
  <c r="O2" i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G12" i="1"/>
  <c r="H12" i="1"/>
  <c r="J12" i="1"/>
  <c r="D12" i="1"/>
  <c r="C11" i="1"/>
  <c r="S3" i="1"/>
  <c r="Z2" i="1"/>
  <c r="V3" i="1"/>
  <c r="Q3" i="1"/>
  <c r="Q4" i="1"/>
  <c r="Q5" i="1"/>
  <c r="Q10" i="1"/>
  <c r="C5" i="1"/>
  <c r="F12" i="1" l="1"/>
  <c r="E12" i="1"/>
  <c r="O12" i="1"/>
  <c r="C3" i="1"/>
  <c r="C4" i="1"/>
  <c r="C6" i="1"/>
  <c r="C7" i="1"/>
  <c r="C8" i="1"/>
  <c r="C9" i="1"/>
  <c r="C10" i="1"/>
  <c r="Q8" i="1"/>
  <c r="C12" i="1" l="1"/>
  <c r="V2" i="1"/>
  <c r="V10" i="1"/>
  <c r="V7" i="1"/>
  <c r="V4" i="1"/>
  <c r="V8" i="1"/>
  <c r="V9" i="1"/>
  <c r="L6" i="1"/>
  <c r="Q6" i="1" s="1"/>
  <c r="S6" i="1"/>
  <c r="V6" i="1" s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</commentList>
</comments>
</file>

<file path=xl/sharedStrings.xml><?xml version="1.0" encoding="utf-8"?>
<sst xmlns="http://schemas.openxmlformats.org/spreadsheetml/2006/main" count="52" uniqueCount="39">
  <si>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</si>
  <si>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</si>
  <si>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</si>
  <si>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</si>
  <si>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</si>
  <si>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</si>
  <si>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</si>
  <si>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</si>
  <si>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</si>
  <si>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</si>
  <si>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</si>
  <si>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</si>
  <si>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</si>
  <si>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</si>
  <si>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</si>
  <si>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</si>
  <si>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</si>
  <si>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</si>
  <si>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</si>
  <si>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</si>
  <si>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</si>
  <si>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</si>
  <si>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</si>
  <si>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</si>
  <si>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</si>
  <si>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</si>
  <si>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</si>
  <si>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</si>
  <si>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</si>
  <si>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</si>
  <si>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</si>
  <si>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</si>
  <si>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</si>
  <si>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</si>
  <si>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</si>
  <si>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</si>
  <si>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</si>
  <si>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</si>
  <si>
    <t>Districts paid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</si>
</sst>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  <xf numFmtId="0" fontId="2" fillId="3" borderId="6" xfId="0" applyFont="1" applyFill="1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5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0" sqref="A20"/>
    </sheetView>
  </sheetViews>
  <sheetFormatPr defaultRowHeight="14.5" x14ac:dyDescent="0.35"/>
  <cols>
    <col min="1" max="1" width="27.453125" bestFit="1" customWidth="1"/>
    <col min="2" max="2" width="14.453125" bestFit="1" customWidth="1"/>
    <col min="3" max="3" width="14.7265625" bestFit="1" customWidth="1"/>
    <col min="4" max="4" width="13.81640625" bestFit="1" customWidth="1"/>
    <col min="5" max="6" width="13.1796875" customWidth="1"/>
    <col min="7" max="7" width="18.453125" customWidth="1"/>
    <col min="8" max="8" width="19.81640625" customWidth="1"/>
    <col min="9" max="14" width="15.7265625" customWidth="1"/>
    <col min="15" max="17" width="13.1796875" customWidth="1"/>
    <col min="18" max="22" width="14.7265625" customWidth="1"/>
    <col min="23" max="23" width="13.81640625" bestFit="1" customWidth="1"/>
    <col min="24" max="24" width="17.54296875" bestFit="1" customWidth="1"/>
    <col min="25" max="25" width="14.7265625" customWidth="1"/>
    <col min="26" max="26" width="16.1796875" bestFit="1" customWidth="1"/>
    <col min="27" max="27" width="13.54296875" customWidth="1"/>
    <col min="28" max="28" width="14.26953125" style="38" bestFit="1" customWidth="1"/>
    <col min="32" max="32" width="16.7265625" customWidth="1"/>
    <col min="34" max="34" width="8.81640625" customWidth="1"/>
  </cols>
  <sheetData>
    <row r="1" spans="1:32" ht="87" x14ac:dyDescent="0.35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35">
      <c r="A2" s="35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</f>
        <v>2828844.71</v>
      </c>
      <c r="P2" s="21"/>
      <c r="Q2" s="6">
        <f>D2-E2-F2-G2-H2-I2-J2-L2-M2-O2-P2</f>
        <v>417912.51999999955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35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</f>
        <v>541073.83000000007</v>
      </c>
      <c r="T3" s="21"/>
      <c r="U3" s="29"/>
      <c r="V3" s="6">
        <f>R3-S3-T3</f>
        <v>352753.2699999999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35">
      <c r="A4" s="58" t="s">
        <v>18</v>
      </c>
      <c r="B4" s="1">
        <v>44623</v>
      </c>
      <c r="C4" s="6">
        <f t="shared" si="0"/>
        <v>1000</v>
      </c>
      <c r="D4" s="15">
        <v>0</v>
      </c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35">
      <c r="A5" s="58" t="s">
        <v>19</v>
      </c>
      <c r="B5" s="1">
        <v>44628</v>
      </c>
      <c r="C5" s="6">
        <f>D5+R5+W5</f>
        <v>10739</v>
      </c>
      <c r="D5" s="15">
        <v>0</v>
      </c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35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2645.3+1279.67+3961.31+9186.5+20000+10871.6+6235.08+6423.11+6453.28+16267.76+922.11+34960</f>
        <v>119205.72</v>
      </c>
      <c r="F6" s="18"/>
      <c r="G6" s="15">
        <v>600000</v>
      </c>
      <c r="H6" s="18"/>
      <c r="I6" s="2">
        <f>8150.01+8165.14+8159.9+16350.9+16318.58+32531.28</f>
        <v>89675.81</v>
      </c>
      <c r="J6" s="26"/>
      <c r="K6" s="1"/>
      <c r="L6" s="2">
        <f>2250+4858.6</f>
        <v>7108.6</v>
      </c>
      <c r="M6" s="26"/>
      <c r="N6" s="1"/>
      <c r="O6" s="2">
        <f>102692.55+23259.81+14818.77+56124.5+15136.64+30308.21+30469.12+59838.81</f>
        <v>332648.41000000003</v>
      </c>
      <c r="P6" s="21"/>
      <c r="Q6" s="6">
        <f t="shared" si="1"/>
        <v>47089.780000000086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35">
      <c r="A7" s="58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8996.56+14992.78+40491.47</f>
        <v>64480.81</v>
      </c>
      <c r="J7" s="26"/>
      <c r="K7" s="1"/>
      <c r="L7" s="2">
        <f>7777.56+2998.85+4997.61+13758.8</f>
        <v>29532.82</v>
      </c>
      <c r="M7" s="26"/>
      <c r="N7" s="1"/>
      <c r="O7" s="2">
        <v>2307.5</v>
      </c>
      <c r="P7" s="21"/>
      <c r="Q7" s="6">
        <f t="shared" si="1"/>
        <v>7.2759576141834259E-12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35">
      <c r="A8" s="35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177157.07+32493.77+36896.55+94259.69+50847.52</f>
        <v>391654.60000000003</v>
      </c>
      <c r="J8" s="27"/>
      <c r="K8" s="31"/>
      <c r="L8" s="11">
        <f>13174.4+161854.64+93077.87+36743.81+63416.49</f>
        <v>368267.21</v>
      </c>
      <c r="M8" s="27"/>
      <c r="N8" s="31"/>
      <c r="O8" s="11">
        <f>1656440.02+317340.76+568126.72+1013321.11+885430.97</f>
        <v>4440659.58</v>
      </c>
      <c r="P8" s="22"/>
      <c r="Q8" s="6">
        <f t="shared" si="1"/>
        <v>1265836.4100000001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35">
      <c r="A9" s="35" t="s">
        <v>23</v>
      </c>
      <c r="B9" s="1">
        <v>44672</v>
      </c>
      <c r="C9" s="6">
        <f t="shared" si="0"/>
        <v>78000</v>
      </c>
      <c r="D9" s="15">
        <v>58886.93</v>
      </c>
      <c r="E9" s="15">
        <f>37791.07+1559.53</f>
        <v>39350.6</v>
      </c>
      <c r="F9" s="18"/>
      <c r="G9" s="15">
        <v>1100.69</v>
      </c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1956.970000000003</v>
      </c>
      <c r="R9" s="7">
        <v>19113.07</v>
      </c>
      <c r="S9" s="2">
        <f>3516.5+1792.69</f>
        <v>5309.1900000000005</v>
      </c>
      <c r="T9" s="22"/>
      <c r="U9" s="30"/>
      <c r="V9" s="6">
        <f t="shared" si="3"/>
        <v>13803.88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35">
      <c r="A10" s="58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70209+160050+30784+106907+225698</f>
        <v>593648</v>
      </c>
      <c r="T10" s="26"/>
      <c r="U10" s="29"/>
      <c r="V10" s="6">
        <f t="shared" si="3"/>
        <v>0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35">
      <c r="A11" s="35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24414.76+68298.77+64342.31+56623.27+63855.58+60408.92+56501.54+62233.03+56674.4+70326.26+59056.37+126872.7+32683.93</f>
        <v>802291.84</v>
      </c>
      <c r="J11" s="26">
        <v>64867.97</v>
      </c>
      <c r="K11" s="1">
        <v>45580</v>
      </c>
      <c r="L11" s="2"/>
      <c r="M11" s="26"/>
      <c r="N11" s="1"/>
      <c r="O11" s="2"/>
      <c r="P11" s="26"/>
      <c r="Q11" s="6">
        <f t="shared" si="1"/>
        <v>407140.19000000006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/>
      <c r="AB11" s="37"/>
      <c r="AF11" s="40"/>
    </row>
    <row r="12" spans="1:32" ht="15" thickBot="1" x14ac:dyDescent="0.4">
      <c r="A12" s="48"/>
      <c r="B12" s="49" t="s">
        <v>6</v>
      </c>
      <c r="C12" s="46">
        <f>SUM(C2:C11)</f>
        <v>30000000.000000004</v>
      </c>
      <c r="D12" s="52">
        <f>SUM(D2:D11)</f>
        <v>16314114.33</v>
      </c>
      <c r="E12" s="50">
        <f>SUM(E2:E11)</f>
        <v>2144514.04</v>
      </c>
      <c r="F12" s="51">
        <f>SUM(F2:F11)</f>
        <v>0</v>
      </c>
      <c r="G12" s="50">
        <f t="shared" ref="G12:J12" si="4">SUM(G2:G11)</f>
        <v>1793034.89</v>
      </c>
      <c r="H12" s="51">
        <f t="shared" si="4"/>
        <v>0</v>
      </c>
      <c r="I12" s="50">
        <f t="shared" si="4"/>
        <v>2011258.06</v>
      </c>
      <c r="J12" s="51">
        <f t="shared" si="4"/>
        <v>64867.97</v>
      </c>
      <c r="K12" s="50"/>
      <c r="L12" s="50">
        <f>SUM(L2:L11)</f>
        <v>430382.3</v>
      </c>
      <c r="M12" s="51">
        <f>SUM(M2:M11)</f>
        <v>0</v>
      </c>
      <c r="N12" s="50"/>
      <c r="O12" s="50">
        <f>SUM(O2:O11)</f>
        <v>7625121.2000000002</v>
      </c>
      <c r="P12" s="51">
        <f t="shared" ref="P12" si="5">SUM(P2:P11)</f>
        <v>0</v>
      </c>
      <c r="Q12" s="50">
        <f>SUM(Q2:Q11)</f>
        <v>2244935.8699999996</v>
      </c>
      <c r="R12" s="50">
        <f>SUM(R2:R11)</f>
        <v>2238674.67</v>
      </c>
      <c r="S12" s="50">
        <f t="shared" ref="S12:T12" si="6">SUM(S2:S11)</f>
        <v>1632921.08</v>
      </c>
      <c r="T12" s="51">
        <f t="shared" si="6"/>
        <v>0</v>
      </c>
      <c r="U12" s="50"/>
      <c r="V12" s="46">
        <f>SUM(V2:V11)</f>
        <v>605753.58999999985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35">
      <c r="D13" s="57"/>
    </row>
    <row r="14" spans="1:32" x14ac:dyDescent="0.35">
      <c r="C14" s="42"/>
    </row>
    <row r="15" spans="1:32" x14ac:dyDescent="0.35">
      <c r="A15" s="59" t="s">
        <v>38</v>
      </c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Ross, Matt -  KDE Associate Commissioner</cp:lastModifiedBy>
  <cp:lastPrinted>2022-11-07T14:19:24Z</cp:lastPrinted>
  <dcterms:created xsi:type="dcterms:W3CDTF">2022-04-11T14:40:03Z</dcterms:created>
  <dcterms:modified xsi:type="dcterms:W3CDTF">2024-11-07T18:18:42Z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2024-07-02T13:56:32Z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93435da3-b4ce-444f-bba1-89fca7d09614</vt:lpwstr>
  </property>
  <property fmtid="{D5CDD505-2E9C-101B-9397-08002B2CF9AE}" pid="9" name="MSIP_Label_eb544694-0027-44fa-bee4-2648c0363f9d_ContentBits">
    <vt:lpwstr>0</vt:lpwstr>
  </property>
</Properties>
</file>